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9720" windowHeight="7320" activeTab="0"/>
  </bookViews>
  <sheets>
    <sheet name="Celkové náklady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<sst xmlns="http://schemas.openxmlformats.org/spreadsheetml/2006/main" count="55" uniqueCount="48">
  <si>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v tis. Kč</t>
  </si>
  <si>
    <t>Náklady</t>
  </si>
  <si>
    <t>Příjmy</t>
  </si>
  <si>
    <t>Hosp. výsledek</t>
  </si>
  <si>
    <t>výše v tis. Kč</t>
  </si>
  <si>
    <t>druh příjmů</t>
  </si>
  <si>
    <t>% z celku</t>
  </si>
  <si>
    <t>dotace MPSV</t>
  </si>
  <si>
    <t>zdrav. pojisťovny</t>
  </si>
  <si>
    <t>MŠMT</t>
  </si>
  <si>
    <t>z hlavní činnosti</t>
  </si>
  <si>
    <t>z vedl. činnosti</t>
  </si>
  <si>
    <t>z ostatních činn.</t>
  </si>
  <si>
    <t>celkem</t>
  </si>
  <si>
    <t>nadace např. NROS</t>
  </si>
  <si>
    <t>dotace MZ</t>
  </si>
  <si>
    <t>ost. činnosti</t>
  </si>
  <si>
    <t>vše v kolonce z ostatních činností</t>
  </si>
  <si>
    <t>druh nákladů</t>
  </si>
  <si>
    <t>materiálové nákl.</t>
  </si>
  <si>
    <t>mzdy</t>
  </si>
  <si>
    <t>SZ + ZP</t>
  </si>
  <si>
    <t>energie</t>
  </si>
  <si>
    <t xml:space="preserve">    </t>
  </si>
  <si>
    <t>opravy a údržba</t>
  </si>
  <si>
    <t>služby</t>
  </si>
  <si>
    <t>odpisy</t>
  </si>
  <si>
    <t>ostatní</t>
  </si>
  <si>
    <t>daně a poplatky</t>
  </si>
  <si>
    <t>pojistné</t>
  </si>
  <si>
    <t>Celkem</t>
  </si>
  <si>
    <t>Celkové příjmy Diakonie ČCE v r. 2003</t>
  </si>
  <si>
    <t>Struktura příjmů 2003</t>
  </si>
  <si>
    <t>kraje</t>
  </si>
  <si>
    <t>samospráva + ÚP</t>
  </si>
  <si>
    <t>Výsledek hospodaření</t>
  </si>
  <si>
    <t>tržby z prodeje zboží</t>
  </si>
  <si>
    <t>zúčtov. fondů</t>
  </si>
  <si>
    <t>zahr.+ tuz.dary</t>
  </si>
  <si>
    <t>Celkové náklady Diakonie ČCE v r. 2003</t>
  </si>
  <si>
    <t xml:space="preserve">přísp.střeď. </t>
  </si>
  <si>
    <t>cestovné</t>
  </si>
  <si>
    <t>Struktura nákladů 2003</t>
  </si>
  <si>
    <t>vše v kolonce ostatní</t>
  </si>
  <si>
    <t>ostatní náklady</t>
  </si>
  <si>
    <t>VI. 3</t>
  </si>
  <si>
    <t>2. zasedání 31. synodu ČCE</t>
  </si>
  <si>
    <t>TISK č. 10 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</si>
</sst>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sz val="12"/>
      <name val="Arial CE"/>
      <family val="2"/>
    </font>
    <font>
      <u val="single"/>
      <sz val="7.5"/>
      <color indexed="36"/>
      <name val="Arial"/>
      <family val="0"/>
    </font>
    <font>
      <b/>
      <u val="single"/>
      <sz val="16"/>
      <name val="Arial CE"/>
      <family val="2"/>
    </font>
    <font>
      <u val="single"/>
      <sz val="16"/>
      <name val="Arial CE"/>
      <family val="2"/>
    </font>
    <font>
      <sz val="12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7.25"/>
      <name val="Arial CE"/>
      <family val="2"/>
    </font>
    <font>
      <sz val="29"/>
      <name val="Arial CE"/>
      <family val="0"/>
    </font>
    <font>
      <sz val="19.5"/>
      <name val="Arial CE"/>
      <family val="0"/>
    </font>
    <font>
      <sz val="27.75"/>
      <name val="Arial CE"/>
      <family val="0"/>
    </font>
    <font>
      <b/>
      <u val="single"/>
      <sz val="15.25"/>
      <name val="Arial CE"/>
      <family val="2"/>
    </font>
    <font>
      <sz val="5.5"/>
      <name val="Arial CE"/>
      <family val="2"/>
    </font>
    <font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7" fillId="2" borderId="4" xfId="20" applyFont="1" applyFill="1" applyBorder="1">
      <alignment/>
      <protection/>
    </xf>
    <xf numFmtId="0" fontId="2" fillId="2" borderId="5" xfId="0" applyFont="1" applyFill="1" applyBorder="1" applyAlignment="1">
      <alignment/>
    </xf>
    <xf numFmtId="1" fontId="7" fillId="2" borderId="4" xfId="0" applyNumberFormat="1" applyFont="1" applyFill="1" applyBorder="1" applyAlignment="1">
      <alignment/>
    </xf>
    <xf numFmtId="3" fontId="7" fillId="2" borderId="6" xfId="20" applyFont="1" applyFill="1" applyBorder="1">
      <alignment/>
      <protection/>
    </xf>
    <xf numFmtId="0" fontId="2" fillId="2" borderId="7" xfId="0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7" fillId="2" borderId="8" xfId="20" applyFont="1" applyFill="1" applyBorder="1">
      <alignment/>
      <protection/>
    </xf>
    <xf numFmtId="0" fontId="2" fillId="2" borderId="9" xfId="0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49" fontId="2" fillId="2" borderId="0" xfId="0" applyNumberFormat="1" applyFont="1" applyFill="1" applyAlignment="1">
      <alignment/>
    </xf>
    <xf numFmtId="3" fontId="6" fillId="2" borderId="7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2" fillId="2" borderId="11" xfId="20" applyFont="1" applyFill="1" applyBorder="1">
      <alignment/>
      <protection/>
    </xf>
    <xf numFmtId="3" fontId="2" fillId="2" borderId="12" xfId="20" applyFont="1" applyFill="1" applyBorder="1">
      <alignment/>
      <protection/>
    </xf>
    <xf numFmtId="3" fontId="2" fillId="2" borderId="13" xfId="20" applyFont="1" applyFill="1" applyBorder="1">
      <alignment/>
      <protection/>
    </xf>
    <xf numFmtId="0" fontId="6" fillId="2" borderId="7" xfId="0" applyFont="1" applyFill="1" applyBorder="1" applyAlignment="1">
      <alignment/>
    </xf>
    <xf numFmtId="3" fontId="2" fillId="2" borderId="7" xfId="20" applyFont="1" applyFill="1" applyBorder="1">
      <alignment/>
      <protection/>
    </xf>
    <xf numFmtId="0" fontId="6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14" xfId="0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7" fillId="2" borderId="12" xfId="20" applyFont="1" applyFill="1" applyBorder="1">
      <alignment/>
      <protection/>
    </xf>
    <xf numFmtId="3" fontId="8" fillId="2" borderId="13" xfId="0" applyNumberFormat="1" applyFont="1" applyFill="1" applyBorder="1" applyAlignment="1">
      <alignment/>
    </xf>
    <xf numFmtId="3" fontId="7" fillId="2" borderId="11" xfId="20" applyFont="1" applyFill="1" applyBorder="1">
      <alignment/>
      <protection/>
    </xf>
    <xf numFmtId="1" fontId="7" fillId="2" borderId="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 horizontal="right" textRotation="180"/>
    </xf>
    <xf numFmtId="0" fontId="0" fillId="0" borderId="0" xfId="0" applyAlignment="1">
      <alignment horizontal="right"/>
    </xf>
    <xf numFmtId="0" fontId="20" fillId="2" borderId="0" xfId="0" applyFont="1" applyFill="1" applyAlignment="1">
      <alignment horizontal="right" vertical="top" textRotation="180"/>
    </xf>
    <xf numFmtId="0" fontId="0" fillId="0" borderId="0" xfId="0" applyAlignment="1">
      <alignment horizontal="right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jmynákladystřed2001+VH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Struktura nákladů Diakonie ČCE v r. 2003</a:t>
            </a:r>
          </a:p>
        </c:rich>
      </c:tx>
      <c:layout>
        <c:manualLayout>
          <c:xMode val="factor"/>
          <c:yMode val="factor"/>
          <c:x val="-0.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194"/>
          <c:w val="0.416"/>
          <c:h val="0.76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materiálové nákl.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mzdy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SZ + ZP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přísp.střeď.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energie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opravy a údržba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služby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odpisy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ostatní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'Celkové náklady'!$A$42:$B$50</c:f>
              <c:multiLvlStrCache/>
            </c:multiLvlStrRef>
          </c:cat>
          <c:val>
            <c:numRef>
              <c:f>'Celkové náklady'!$C$42:$C$50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084"/>
          <c:w val="0.1575"/>
          <c:h val="0.8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/>
              <a:t>Struktura příjmů Diakonie ČCCE v r. 2003</a:t>
            </a:r>
          </a:p>
        </c:rich>
      </c:tx>
      <c:layout>
        <c:manualLayout>
          <c:xMode val="factor"/>
          <c:yMode val="factor"/>
          <c:x val="-0.229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17375"/>
          <c:w val="0.40375"/>
          <c:h val="0.71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dotace MPSV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zdrav. pojisťovny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MŠMT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zahr.+ tuz.dary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kraje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samospráva + ÚP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nadace např. NROS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z hlavní činnosti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z vedl. činnosti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550" b="0" i="0" u="none" baseline="0"/>
                      <a:t>z ostatních činn.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'Celkové náklady'!$A$11:$B$20</c:f>
              <c:multiLvlStrCache/>
            </c:multiLvlStrRef>
          </c:cat>
          <c:val>
            <c:numRef>
              <c:f>'Celkové náklady'!$C$11:$C$20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01875"/>
          <c:w val="0.2105"/>
          <c:h val="0.93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33</xdr:row>
      <xdr:rowOff>19050</xdr:rowOff>
    </xdr:from>
    <xdr:to>
      <xdr:col>15</xdr:col>
      <xdr:colOff>285750</xdr:colOff>
      <xdr:row>57</xdr:row>
      <xdr:rowOff>95250</xdr:rowOff>
    </xdr:to>
    <xdr:graphicFrame>
      <xdr:nvGraphicFramePr>
        <xdr:cNvPr id="1" name="Chart 6"/>
        <xdr:cNvGraphicFramePr/>
      </xdr:nvGraphicFramePr>
      <xdr:xfrm>
        <a:off x="3790950" y="6505575"/>
        <a:ext cx="80295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2</xdr:row>
      <xdr:rowOff>9525</xdr:rowOff>
    </xdr:from>
    <xdr:to>
      <xdr:col>15</xdr:col>
      <xdr:colOff>247650</xdr:colOff>
      <xdr:row>28</xdr:row>
      <xdr:rowOff>57150</xdr:rowOff>
    </xdr:to>
    <xdr:graphicFrame>
      <xdr:nvGraphicFramePr>
        <xdr:cNvPr id="2" name="Chart 9"/>
        <xdr:cNvGraphicFramePr/>
      </xdr:nvGraphicFramePr>
      <xdr:xfrm>
        <a:off x="3762375" y="523875"/>
        <a:ext cx="8020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24.28125" style="1" customWidth="1"/>
    <col min="3" max="3" width="15.140625" style="1" customWidth="1"/>
    <col min="4" max="4" width="13.00390625" style="1" customWidth="1"/>
    <col min="5" max="5" width="8.421875" style="1" customWidth="1"/>
    <col min="6" max="6" width="9.7109375" style="1" customWidth="1"/>
    <col min="7" max="7" width="17.8515625" style="1" customWidth="1"/>
    <col min="8" max="8" width="6.8515625" style="1" customWidth="1"/>
    <col min="9" max="9" width="9.7109375" style="1" customWidth="1"/>
    <col min="10" max="10" width="8.140625" style="1" customWidth="1"/>
    <col min="11" max="11" width="8.00390625" style="1" customWidth="1"/>
    <col min="12" max="12" width="9.7109375" style="1" customWidth="1"/>
    <col min="13" max="13" width="9.28125" style="1" customWidth="1"/>
    <col min="14" max="14" width="9.421875" style="1" customWidth="1"/>
    <col min="15" max="19" width="9.140625" style="1" customWidth="1"/>
    <col min="20" max="20" width="10.8515625" style="1" customWidth="1"/>
    <col min="21" max="16384" width="9.140625" style="1" customWidth="1"/>
  </cols>
  <sheetData>
    <row r="1" spans="2:20" ht="20.25">
      <c r="B1" s="2" t="s">
        <v>31</v>
      </c>
      <c r="Q1" s="46" t="s">
        <v>45</v>
      </c>
      <c r="T1" s="49" t="s">
        <v>46</v>
      </c>
    </row>
    <row r="2" spans="2:20" ht="20.25">
      <c r="B2" s="3"/>
      <c r="T2" s="49"/>
    </row>
    <row r="3" spans="3:20" ht="12.75">
      <c r="C3" s="4" t="s">
        <v>0</v>
      </c>
      <c r="T3" s="49"/>
    </row>
    <row r="4" spans="2:20" ht="15.75">
      <c r="B4" s="34" t="s">
        <v>1</v>
      </c>
      <c r="C4" s="40">
        <v>262643</v>
      </c>
      <c r="T4" s="49"/>
    </row>
    <row r="5" spans="2:20" ht="15.75">
      <c r="B5" s="34" t="s">
        <v>2</v>
      </c>
      <c r="C5" s="40">
        <v>257853</v>
      </c>
      <c r="T5" s="49"/>
    </row>
    <row r="6" spans="2:20" ht="15.75">
      <c r="B6" s="34" t="s">
        <v>35</v>
      </c>
      <c r="C6" s="41">
        <f>C5-C4</f>
        <v>-4790</v>
      </c>
      <c r="T6" s="49"/>
    </row>
    <row r="7" ht="12" customHeight="1">
      <c r="T7" s="49"/>
    </row>
    <row r="8" spans="2:20" ht="18">
      <c r="B8" s="5" t="s">
        <v>32</v>
      </c>
      <c r="T8" s="49"/>
    </row>
    <row r="9" spans="2:20" ht="12" customHeight="1" thickBot="1"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T9" s="50"/>
    </row>
    <row r="10" spans="1:20" ht="15" thickBot="1">
      <c r="A10" s="7" t="s">
        <v>4</v>
      </c>
      <c r="B10" s="8" t="s">
        <v>5</v>
      </c>
      <c r="C10" s="9" t="s">
        <v>6</v>
      </c>
      <c r="E10" s="10"/>
      <c r="F10" s="11"/>
      <c r="G10" s="11"/>
      <c r="T10" s="50"/>
    </row>
    <row r="11" spans="1:20" ht="15.75">
      <c r="A11" s="44">
        <v>103337</v>
      </c>
      <c r="B11" s="13" t="s">
        <v>7</v>
      </c>
      <c r="C11" s="14">
        <f>A11/A21*100</f>
        <v>40.075934738009636</v>
      </c>
      <c r="E11" s="11"/>
      <c r="F11" s="11"/>
      <c r="G11" s="11"/>
      <c r="T11" s="50"/>
    </row>
    <row r="12" spans="1:20" ht="15.75">
      <c r="A12" s="42">
        <v>8977</v>
      </c>
      <c r="B12" s="16" t="s">
        <v>8</v>
      </c>
      <c r="C12" s="17">
        <f>A12/A21*100</f>
        <v>3.481440976060003</v>
      </c>
      <c r="T12" s="50"/>
    </row>
    <row r="13" spans="1:20" ht="15.75">
      <c r="A13" s="42">
        <v>22158</v>
      </c>
      <c r="B13" s="16" t="s">
        <v>9</v>
      </c>
      <c r="C13" s="17">
        <f>A13/A21*100</f>
        <v>8.59326825749555</v>
      </c>
      <c r="T13" s="50"/>
    </row>
    <row r="14" spans="1:20" s="11" customFormat="1" ht="15.75">
      <c r="A14" s="42">
        <v>7946</v>
      </c>
      <c r="B14" s="16" t="s">
        <v>38</v>
      </c>
      <c r="C14" s="17">
        <f>A14/A21*100</f>
        <v>3.081600757020473</v>
      </c>
      <c r="H14" s="18"/>
      <c r="I14" s="18"/>
      <c r="J14" s="18"/>
      <c r="K14" s="18"/>
      <c r="L14" s="18"/>
      <c r="M14" s="18"/>
      <c r="N14" s="18"/>
      <c r="T14" s="50"/>
    </row>
    <row r="15" spans="1:14" s="11" customFormat="1" ht="15.75">
      <c r="A15" s="42">
        <v>5509</v>
      </c>
      <c r="B15" s="16" t="s">
        <v>33</v>
      </c>
      <c r="C15" s="17">
        <f>A15/A21*100</f>
        <v>2.136488619484745</v>
      </c>
      <c r="H15" s="18"/>
      <c r="I15" s="18"/>
      <c r="J15" s="18"/>
      <c r="K15" s="18"/>
      <c r="L15" s="18"/>
      <c r="M15" s="18"/>
      <c r="N15" s="18"/>
    </row>
    <row r="16" spans="1:14" s="11" customFormat="1" ht="15.75">
      <c r="A16" s="42">
        <v>17896</v>
      </c>
      <c r="B16" s="16" t="s">
        <v>34</v>
      </c>
      <c r="C16" s="17">
        <f>A16/A21*100</f>
        <v>6.940388515937375</v>
      </c>
      <c r="H16" s="18"/>
      <c r="I16" s="18"/>
      <c r="J16" s="18"/>
      <c r="K16" s="18"/>
      <c r="L16" s="18"/>
      <c r="M16" s="18"/>
      <c r="N16" s="18"/>
    </row>
    <row r="17" spans="1:14" s="11" customFormat="1" ht="15.75">
      <c r="A17" s="42">
        <v>6211</v>
      </c>
      <c r="B17" s="34" t="s">
        <v>14</v>
      </c>
      <c r="C17" s="17">
        <f>A17/A21*100</f>
        <v>2.408736760867626</v>
      </c>
      <c r="H17" s="18"/>
      <c r="I17" s="18"/>
      <c r="J17" s="18"/>
      <c r="K17" s="18"/>
      <c r="L17" s="18"/>
      <c r="M17" s="18"/>
      <c r="N17" s="18"/>
    </row>
    <row r="18" spans="1:14" s="11" customFormat="1" ht="15.75">
      <c r="A18" s="42">
        <v>62315</v>
      </c>
      <c r="B18" s="16" t="s">
        <v>10</v>
      </c>
      <c r="C18" s="17">
        <f>A18/A21*100</f>
        <v>24.166870271045905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s="11" customFormat="1" ht="15.75">
      <c r="A19" s="42">
        <v>6470</v>
      </c>
      <c r="B19" s="16" t="s">
        <v>11</v>
      </c>
      <c r="C19" s="17">
        <f>A19/A21*100</f>
        <v>2.509181587959031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0" s="11" customFormat="1" ht="16.5" thickBot="1">
      <c r="A20" s="43">
        <f>A27</f>
        <v>17034</v>
      </c>
      <c r="B20" s="20" t="s">
        <v>12</v>
      </c>
      <c r="C20" s="21">
        <f>A20/A21*100</f>
        <v>6.606089516119649</v>
      </c>
      <c r="J20" s="22"/>
    </row>
    <row r="21" spans="1:3" s="11" customFormat="1" ht="16.5" thickBot="1">
      <c r="A21" s="23">
        <f>SUM(A11:A20)</f>
        <v>257853</v>
      </c>
      <c r="B21" s="24" t="s">
        <v>13</v>
      </c>
      <c r="C21" s="45">
        <f>SUM(C11:C20)</f>
        <v>100</v>
      </c>
    </row>
    <row r="22" spans="1:4" s="11" customFormat="1" ht="9.75" customHeight="1">
      <c r="A22" s="26"/>
      <c r="B22" s="1"/>
      <c r="C22" s="1"/>
      <c r="D22" s="18"/>
    </row>
    <row r="23" spans="1:3" s="11" customFormat="1" ht="15">
      <c r="A23" s="27">
        <v>4678</v>
      </c>
      <c r="B23" s="32" t="s">
        <v>36</v>
      </c>
      <c r="C23" s="37"/>
    </row>
    <row r="24" spans="1:14" s="11" customFormat="1" ht="15">
      <c r="A24" s="34">
        <v>330</v>
      </c>
      <c r="B24" s="16" t="s">
        <v>15</v>
      </c>
      <c r="C24" s="3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1" customFormat="1" ht="15">
      <c r="A25" s="27">
        <v>4460</v>
      </c>
      <c r="B25" s="34" t="s">
        <v>37</v>
      </c>
      <c r="C25" s="37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1" customFormat="1" ht="15">
      <c r="A26" s="33">
        <f>876+711+1045+4934</f>
        <v>7566</v>
      </c>
      <c r="B26" s="34" t="s">
        <v>16</v>
      </c>
      <c r="C26" s="37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1" customFormat="1" ht="15">
      <c r="A27" s="36">
        <f>SUM(A23:A26)</f>
        <v>17034</v>
      </c>
      <c r="B27" s="34" t="s">
        <v>13</v>
      </c>
      <c r="C27" s="3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1" customFormat="1" ht="15">
      <c r="A28" s="39" t="s">
        <v>17</v>
      </c>
      <c r="B28" s="35"/>
      <c r="C28" s="3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4:14" s="11" customFormat="1" ht="12.75">
      <c r="D29" s="1"/>
      <c r="E29" s="1"/>
      <c r="F29" s="1"/>
      <c r="G29" s="1"/>
      <c r="I29" s="18"/>
      <c r="J29" s="18"/>
      <c r="K29" s="18"/>
      <c r="L29" s="18"/>
      <c r="M29" s="18"/>
      <c r="N29" s="18"/>
    </row>
    <row r="30" spans="4:14" s="11" customFormat="1" ht="12.75">
      <c r="D30" s="1"/>
      <c r="E30" s="1"/>
      <c r="F30" s="1"/>
      <c r="G30" s="1"/>
      <c r="I30" s="18"/>
      <c r="J30" s="18"/>
      <c r="K30" s="18"/>
      <c r="L30" s="18"/>
      <c r="M30" s="18"/>
      <c r="N30" s="18"/>
    </row>
    <row r="31" spans="2:14" s="11" customFormat="1" ht="20.25">
      <c r="B31" s="2" t="s">
        <v>39</v>
      </c>
      <c r="D31" s="1"/>
      <c r="E31" s="1"/>
      <c r="F31" s="1"/>
      <c r="G31" s="1"/>
      <c r="I31" s="18"/>
      <c r="J31" s="18"/>
      <c r="K31" s="18"/>
      <c r="L31" s="18"/>
      <c r="M31" s="18"/>
      <c r="N31" s="18"/>
    </row>
    <row r="32" spans="1:14" s="11" customFormat="1" ht="20.25">
      <c r="A32" s="1"/>
      <c r="B32" s="3"/>
      <c r="C32" s="1"/>
      <c r="D32" s="1"/>
      <c r="E32" s="1"/>
      <c r="F32" s="1"/>
      <c r="G32" s="1"/>
      <c r="I32" s="18"/>
      <c r="J32" s="18"/>
      <c r="K32" s="18"/>
      <c r="L32" s="18"/>
      <c r="M32" s="18"/>
      <c r="N32" s="18"/>
    </row>
    <row r="33" spans="1:14" s="11" customFormat="1" ht="12.75">
      <c r="A33" s="1"/>
      <c r="C33" s="4" t="s">
        <v>0</v>
      </c>
      <c r="D33" s="1"/>
      <c r="E33" s="1"/>
      <c r="F33" s="1"/>
      <c r="G33" s="1"/>
      <c r="I33" s="18"/>
      <c r="J33" s="18"/>
      <c r="K33" s="18"/>
      <c r="L33" s="18"/>
      <c r="M33" s="18"/>
      <c r="N33" s="18"/>
    </row>
    <row r="34" spans="1:14" s="11" customFormat="1" ht="15.75">
      <c r="A34" s="1"/>
      <c r="B34" s="34" t="s">
        <v>1</v>
      </c>
      <c r="C34" s="40">
        <f>C4</f>
        <v>262643</v>
      </c>
      <c r="D34" s="1"/>
      <c r="E34" s="1"/>
      <c r="F34" s="1"/>
      <c r="G34" s="1"/>
      <c r="I34" s="18"/>
      <c r="J34" s="18"/>
      <c r="K34" s="18"/>
      <c r="L34" s="18"/>
      <c r="M34" s="18"/>
      <c r="N34" s="18"/>
    </row>
    <row r="35" spans="1:14" s="11" customFormat="1" ht="15.75">
      <c r="A35" s="1"/>
      <c r="B35" s="34" t="s">
        <v>2</v>
      </c>
      <c r="C35" s="40">
        <f>C5</f>
        <v>257853</v>
      </c>
      <c r="D35" s="1"/>
      <c r="E35" s="1"/>
      <c r="F35" s="1"/>
      <c r="G35" s="1"/>
      <c r="I35" s="18"/>
      <c r="J35" s="18"/>
      <c r="K35" s="18"/>
      <c r="L35" s="18"/>
      <c r="M35" s="18"/>
      <c r="N35" s="18"/>
    </row>
    <row r="36" spans="1:14" s="11" customFormat="1" ht="15.75">
      <c r="A36" s="1"/>
      <c r="B36" s="34" t="s">
        <v>3</v>
      </c>
      <c r="C36" s="41">
        <f>C35-C34</f>
        <v>-4790</v>
      </c>
      <c r="D36" s="1"/>
      <c r="E36" s="1"/>
      <c r="F36" s="1"/>
      <c r="G36" s="1"/>
      <c r="I36" s="18"/>
      <c r="J36" s="18"/>
      <c r="K36" s="18"/>
      <c r="L36" s="18"/>
      <c r="M36" s="18"/>
      <c r="N36" s="18"/>
    </row>
    <row r="37" spans="1:14" s="11" customFormat="1" ht="12.75">
      <c r="A37" s="1"/>
      <c r="D37" s="1"/>
      <c r="E37" s="6"/>
      <c r="F37" s="6"/>
      <c r="G37" s="6"/>
      <c r="I37" s="18"/>
      <c r="J37" s="18"/>
      <c r="K37" s="18"/>
      <c r="L37" s="18"/>
      <c r="M37" s="18"/>
      <c r="N37" s="18"/>
    </row>
    <row r="38" spans="1:5" s="11" customFormat="1" ht="18">
      <c r="A38" s="1"/>
      <c r="B38" s="5" t="s">
        <v>42</v>
      </c>
      <c r="C38" s="1"/>
      <c r="D38" s="1"/>
      <c r="E38" s="10"/>
    </row>
    <row r="39" ht="12.75">
      <c r="B39" s="6"/>
    </row>
    <row r="40" ht="13.5" thickBot="1">
      <c r="C40" s="6"/>
    </row>
    <row r="41" spans="1:3" ht="15" thickBot="1">
      <c r="A41" s="7" t="s">
        <v>4</v>
      </c>
      <c r="B41" s="8" t="s">
        <v>18</v>
      </c>
      <c r="C41" s="9" t="s">
        <v>6</v>
      </c>
    </row>
    <row r="42" spans="1:4" ht="15.75">
      <c r="A42" s="12">
        <v>42655</v>
      </c>
      <c r="B42" s="29" t="s">
        <v>19</v>
      </c>
      <c r="C42" s="14">
        <f>A42/A51*100</f>
        <v>16.24067650765488</v>
      </c>
      <c r="D42" s="11"/>
    </row>
    <row r="43" spans="1:4" ht="15.75">
      <c r="A43" s="15">
        <v>112765</v>
      </c>
      <c r="B43" s="30" t="s">
        <v>20</v>
      </c>
      <c r="C43" s="17">
        <f>A43/A51*100</f>
        <v>42.93470604584931</v>
      </c>
      <c r="D43" s="11"/>
    </row>
    <row r="44" spans="1:4" ht="15.75">
      <c r="A44" s="15">
        <v>38169</v>
      </c>
      <c r="B44" s="30" t="s">
        <v>21</v>
      </c>
      <c r="C44" s="17">
        <f>A44/A51*100</f>
        <v>14.532654591974659</v>
      </c>
      <c r="D44" s="11"/>
    </row>
    <row r="45" spans="1:7" ht="15.75">
      <c r="A45" s="15">
        <v>6963</v>
      </c>
      <c r="B45" s="30" t="s">
        <v>40</v>
      </c>
      <c r="C45" s="17">
        <f>A45/A51*100</f>
        <v>2.651127195470658</v>
      </c>
      <c r="D45" s="11"/>
      <c r="E45" s="11"/>
      <c r="F45" s="18"/>
      <c r="G45" s="18"/>
    </row>
    <row r="46" spans="1:7" ht="15.75">
      <c r="A46" s="15">
        <v>12087</v>
      </c>
      <c r="B46" s="30" t="s">
        <v>22</v>
      </c>
      <c r="C46" s="17">
        <f>A46/A51*100</f>
        <v>4.602064399203481</v>
      </c>
      <c r="D46" s="11"/>
      <c r="E46" s="11"/>
      <c r="F46" s="18" t="s">
        <v>23</v>
      </c>
      <c r="G46" s="18"/>
    </row>
    <row r="47" spans="1:7" ht="15.75">
      <c r="A47" s="15">
        <v>10783</v>
      </c>
      <c r="B47" s="30" t="s">
        <v>24</v>
      </c>
      <c r="C47" s="17">
        <f>A47/A51*100</f>
        <v>4.105572964061483</v>
      </c>
      <c r="D47" s="11"/>
      <c r="E47" s="11"/>
      <c r="F47" s="11"/>
      <c r="G47" s="11"/>
    </row>
    <row r="48" spans="1:7" ht="15.75">
      <c r="A48" s="15">
        <v>19829</v>
      </c>
      <c r="B48" s="30" t="s">
        <v>25</v>
      </c>
      <c r="C48" s="17">
        <f>A48/A51*100</f>
        <v>7.549791922876299</v>
      </c>
      <c r="D48" s="11"/>
      <c r="E48" s="11"/>
      <c r="F48" s="11"/>
      <c r="G48" s="11"/>
    </row>
    <row r="49" spans="1:3" ht="15.75">
      <c r="A49" s="15">
        <v>7477</v>
      </c>
      <c r="B49" s="30" t="s">
        <v>26</v>
      </c>
      <c r="C49" s="17">
        <f>A49/A51*100</f>
        <v>2.8468301077888998</v>
      </c>
    </row>
    <row r="50" spans="1:3" ht="16.5" thickBot="1">
      <c r="A50" s="19">
        <f>A57</f>
        <v>11915</v>
      </c>
      <c r="B50" s="31" t="s">
        <v>44</v>
      </c>
      <c r="C50" s="21">
        <f>A50/A51*100</f>
        <v>4.536576265120335</v>
      </c>
    </row>
    <row r="51" spans="1:3" ht="16.5" thickBot="1">
      <c r="A51" s="23">
        <f>SUM(A42:A50)</f>
        <v>262643</v>
      </c>
      <c r="B51" s="24" t="s">
        <v>13</v>
      </c>
      <c r="C51" s="25">
        <f>SUM(C42:C50)</f>
        <v>100.00000000000001</v>
      </c>
    </row>
    <row r="52" spans="1:3" ht="12.75">
      <c r="A52" s="11"/>
      <c r="C52" s="28"/>
    </row>
    <row r="53" spans="1:20" ht="15">
      <c r="A53" s="36">
        <v>2448</v>
      </c>
      <c r="B53" s="33" t="s">
        <v>29</v>
      </c>
      <c r="C53" s="37"/>
      <c r="T53" s="47" t="s">
        <v>47</v>
      </c>
    </row>
    <row r="54" spans="1:20" ht="15">
      <c r="A54" s="35">
        <v>1599</v>
      </c>
      <c r="B54" s="33" t="s">
        <v>41</v>
      </c>
      <c r="C54" s="37"/>
      <c r="T54" s="48"/>
    </row>
    <row r="55" spans="1:20" ht="15" customHeight="1">
      <c r="A55" s="35">
        <v>418</v>
      </c>
      <c r="B55" s="33" t="s">
        <v>28</v>
      </c>
      <c r="C55" s="37"/>
      <c r="T55" s="48"/>
    </row>
    <row r="56" spans="1:20" ht="15" customHeight="1">
      <c r="A56" s="36">
        <f>855+1217+5378</f>
        <v>7450</v>
      </c>
      <c r="B56" s="33" t="s">
        <v>27</v>
      </c>
      <c r="C56" s="37"/>
      <c r="T56" s="48"/>
    </row>
    <row r="57" spans="1:20" ht="15" customHeight="1">
      <c r="A57" s="36">
        <f>SUM(A53:A56)</f>
        <v>11915</v>
      </c>
      <c r="B57" s="34" t="s">
        <v>30</v>
      </c>
      <c r="C57" s="37"/>
      <c r="T57" s="48"/>
    </row>
    <row r="58" spans="1:20" ht="15" customHeight="1">
      <c r="A58" s="39" t="s">
        <v>43</v>
      </c>
      <c r="B58" s="35"/>
      <c r="C58" s="38"/>
      <c r="T58" s="48"/>
    </row>
    <row r="59" ht="12.75" customHeight="1">
      <c r="T59" s="48"/>
    </row>
  </sheetData>
  <sheetProtection password="CC76" sheet="1" objects="1" scenarios="1"/>
  <mergeCells count="2">
    <mergeCell ref="T53:T59"/>
    <mergeCell ref="T1:T14"/>
  </mergeCells>
  <printOptions horizontalCentered="1" verticalCentered="1"/>
  <pageMargins left="0.3937007874015748" right="0.1968503937007874" top="0.3937007874015748" bottom="0.2755905511811024" header="0.5118110236220472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Bouska</dc:creator>
  <cp:keywords/>
  <dc:description/>
  <cp:lastModifiedBy>Jan Plecháček</cp:lastModifiedBy>
  <cp:lastPrinted>2004-04-21T07:36:57Z</cp:lastPrinted>
  <dcterms:created xsi:type="dcterms:W3CDTF">2004-04-09T13:46:11Z</dcterms:created>
  <dcterms:modified xsi:type="dcterms:W3CDTF">2004-06-24T20:51:09Z</dcterms:modified>
  <cp:category/>
  <cp:version/>
  <cp:contentType/>
  <cp:contentStatus/>
</cp:coreProperties>
</file>